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yo\Desktop\"/>
    </mc:Choice>
  </mc:AlternateContent>
  <bookViews>
    <workbookView xWindow="0" yWindow="0" windowWidth="12405" windowHeight="8940"/>
  </bookViews>
  <sheets>
    <sheet name="実数係数３次方程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1" i="1"/>
  <c r="D10" i="1"/>
  <c r="J11" i="1" l="1"/>
  <c r="D15" i="1" s="1"/>
  <c r="D14" i="1" l="1"/>
  <c r="F14" i="1"/>
  <c r="F15" i="1"/>
  <c r="L15" i="1" s="1"/>
  <c r="L14" i="1" l="1"/>
  <c r="J15" i="1"/>
  <c r="J14" i="1"/>
  <c r="F18" i="1" l="1"/>
  <c r="D18" i="1"/>
  <c r="J18" i="1" l="1"/>
  <c r="D19" i="1" s="1"/>
  <c r="L18" i="1"/>
  <c r="F24" i="1"/>
  <c r="F21" i="1"/>
  <c r="D21" i="1"/>
  <c r="D24" i="1"/>
  <c r="F19" i="1" l="1"/>
  <c r="F29" i="1" s="1"/>
  <c r="J21" i="1"/>
  <c r="L21" i="1"/>
  <c r="L24" i="1"/>
  <c r="J24" i="1"/>
  <c r="D29" i="1"/>
  <c r="D25" i="1" l="1"/>
  <c r="D31" i="1" s="1"/>
  <c r="F22" i="1"/>
  <c r="F30" i="1" s="1"/>
  <c r="D22" i="1"/>
  <c r="J19" i="1"/>
  <c r="L19" i="1"/>
  <c r="F25" i="1"/>
  <c r="F31" i="1" s="1"/>
  <c r="D30" i="1"/>
  <c r="J29" i="1"/>
  <c r="L29" i="1"/>
  <c r="L25" i="1" l="1"/>
  <c r="J25" i="1"/>
  <c r="J22" i="1"/>
  <c r="L22" i="1"/>
  <c r="J30" i="1"/>
  <c r="L30" i="1"/>
  <c r="L31" i="1"/>
  <c r="J31" i="1"/>
</calcChain>
</file>

<file path=xl/sharedStrings.xml><?xml version="1.0" encoding="utf-8"?>
<sst xmlns="http://schemas.openxmlformats.org/spreadsheetml/2006/main" count="83" uniqueCount="40">
  <si>
    <t>x^3</t>
    <phoneticPr fontId="1"/>
  </si>
  <si>
    <t>c_3</t>
    <phoneticPr fontId="1"/>
  </si>
  <si>
    <t>c_0</t>
  </si>
  <si>
    <t>c_1</t>
  </si>
  <si>
    <t>c_2</t>
  </si>
  <si>
    <t>=0</t>
    <phoneticPr fontId="1"/>
  </si>
  <si>
    <t>3次方程式</t>
    <rPh sb="1" eb="2">
      <t>ジ</t>
    </rPh>
    <rPh sb="2" eb="5">
      <t>ホウテイシキ</t>
    </rPh>
    <phoneticPr fontId="1"/>
  </si>
  <si>
    <t>------</t>
    <phoneticPr fontId="1"/>
  </si>
  <si>
    <t>a</t>
    <phoneticPr fontId="1"/>
  </si>
  <si>
    <t>b</t>
    <phoneticPr fontId="1"/>
  </si>
  <si>
    <t>u</t>
    <phoneticPr fontId="1"/>
  </si>
  <si>
    <t>v</t>
    <phoneticPr fontId="1"/>
  </si>
  <si>
    <t>+</t>
    <phoneticPr fontId="1"/>
  </si>
  <si>
    <t>+</t>
    <phoneticPr fontId="1"/>
  </si>
  <si>
    <t>i</t>
    <phoneticPr fontId="1"/>
  </si>
  <si>
    <t>i</t>
    <phoneticPr fontId="1"/>
  </si>
  <si>
    <t>実数係数の３次方程式の解を求めます</t>
    <rPh sb="0" eb="2">
      <t>ジッスウ</t>
    </rPh>
    <rPh sb="2" eb="4">
      <t>ケイスウ</t>
    </rPh>
    <rPh sb="6" eb="7">
      <t>ジ</t>
    </rPh>
    <rPh sb="7" eb="10">
      <t>ホウテイシキ</t>
    </rPh>
    <rPh sb="11" eb="12">
      <t>カイ</t>
    </rPh>
    <rPh sb="13" eb="14">
      <t>モト</t>
    </rPh>
    <phoneticPr fontId="1"/>
  </si>
  <si>
    <t>実部</t>
    <rPh sb="0" eb="2">
      <t>ジツブ</t>
    </rPh>
    <phoneticPr fontId="1"/>
  </si>
  <si>
    <t>虚数部</t>
    <rPh sb="0" eb="3">
      <t>キョスウブ</t>
    </rPh>
    <phoneticPr fontId="1"/>
  </si>
  <si>
    <t>p</t>
    <phoneticPr fontId="1"/>
  </si>
  <si>
    <t>q</t>
    <phoneticPr fontId="1"/>
  </si>
  <si>
    <t>３乗根</t>
    <rPh sb="1" eb="3">
      <t>ジョウコン</t>
    </rPh>
    <phoneticPr fontId="1"/>
  </si>
  <si>
    <t>解</t>
    <rPh sb="0" eb="1">
      <t>カイ</t>
    </rPh>
    <phoneticPr fontId="1"/>
  </si>
  <si>
    <t>係数</t>
    <rPh sb="0" eb="2">
      <t>ケイスウ</t>
    </rPh>
    <phoneticPr fontId="1"/>
  </si>
  <si>
    <t>---------</t>
    <phoneticPr fontId="1"/>
  </si>
  <si>
    <t>x</t>
    <phoneticPr fontId="1"/>
  </si>
  <si>
    <t>x^2</t>
    <phoneticPr fontId="1"/>
  </si>
  <si>
    <t>R</t>
    <phoneticPr fontId="1"/>
  </si>
  <si>
    <t>t</t>
    <phoneticPr fontId="1"/>
  </si>
  <si>
    <t>wp</t>
    <phoneticPr fontId="1"/>
  </si>
  <si>
    <t>w^2q</t>
    <phoneticPr fontId="1"/>
  </si>
  <si>
    <t>w^2p</t>
    <phoneticPr fontId="1"/>
  </si>
  <si>
    <t>wq</t>
    <phoneticPr fontId="1"/>
  </si>
  <si>
    <t>θ</t>
    <phoneticPr fontId="1"/>
  </si>
  <si>
    <t>ｒ</t>
    <phoneticPr fontId="1"/>
  </si>
  <si>
    <t>x1=</t>
    <phoneticPr fontId="1"/>
  </si>
  <si>
    <t>x2=</t>
  </si>
  <si>
    <t>x3=</t>
  </si>
  <si>
    <t>ｒ</t>
    <phoneticPr fontId="1"/>
  </si>
  <si>
    <t>極座標表示</t>
    <rPh sb="0" eb="3">
      <t>キョクザヒョウ</t>
    </rPh>
    <rPh sb="3" eb="5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</si>
</sst>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0_ "/>
    <numFmt numFmtId="178" formatCode="0.0_);[Red]\(0.0\)"/>
    <numFmt numFmtId="179" formatCode="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0" xfId="0" quotePrefix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176" fontId="0" fillId="3" borderId="4" xfId="0" applyNumberFormat="1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>
      <alignment vertical="center"/>
    </xf>
    <xf numFmtId="0" fontId="0" fillId="3" borderId="12" xfId="0" applyFill="1" applyBorder="1" applyAlignment="1">
      <alignment horizontal="center" vertical="center"/>
    </xf>
    <xf numFmtId="176" fontId="0" fillId="3" borderId="12" xfId="0" applyNumberFormat="1" applyFill="1" applyBorder="1">
      <alignment vertical="center"/>
    </xf>
    <xf numFmtId="0" fontId="0" fillId="3" borderId="13" xfId="0" applyFill="1" applyBorder="1">
      <alignment vertical="center"/>
    </xf>
    <xf numFmtId="0" fontId="0" fillId="3" borderId="11" xfId="0" applyFill="1" applyBorder="1">
      <alignment vertical="center"/>
    </xf>
    <xf numFmtId="0" fontId="2" fillId="0" borderId="0" xfId="0" applyFont="1" applyAlignment="1">
      <alignment horizontal="center" vertical="center"/>
    </xf>
    <xf numFmtId="179" fontId="3" fillId="0" borderId="0" xfId="0" applyNumberFormat="1" applyFont="1">
      <alignment vertical="center"/>
    </xf>
    <xf numFmtId="0" fontId="3" fillId="0" borderId="0" xfId="0" applyFont="1">
      <alignment vertical="center"/>
    </xf>
    <xf numFmtId="178" fontId="3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tabSelected="1" workbookViewId="0"/>
  </sheetViews>
  <sheetFormatPr defaultRowHeight="13.5" x14ac:dyDescent="0.15"/>
  <cols>
    <col min="1" max="1" width="2.25" customWidth="1"/>
    <col min="2" max="2" width="10" bestFit="1" customWidth="1"/>
    <col min="3" max="3" width="5.375" bestFit="1" customWidth="1"/>
    <col min="4" max="4" width="10.5" bestFit="1" customWidth="1"/>
    <col min="5" max="5" width="5.125" style="3" bestFit="1" customWidth="1"/>
    <col min="6" max="6" width="10.5" bestFit="1" customWidth="1"/>
    <col min="7" max="7" width="5.125" bestFit="1" customWidth="1"/>
    <col min="8" max="8" width="10.5" customWidth="1"/>
    <col min="9" max="9" width="3.375" bestFit="1" customWidth="1"/>
    <col min="10" max="10" width="10.5" customWidth="1"/>
    <col min="11" max="11" width="3.5" bestFit="1" customWidth="1"/>
    <col min="12" max="12" width="7.75" bestFit="1" customWidth="1"/>
  </cols>
  <sheetData>
    <row r="2" spans="2:12" x14ac:dyDescent="0.15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</row>
    <row r="4" spans="2:12" ht="14.25" thickBot="1" x14ac:dyDescent="0.2">
      <c r="D4" t="s">
        <v>1</v>
      </c>
      <c r="F4" t="s">
        <v>4</v>
      </c>
      <c r="H4" t="s">
        <v>3</v>
      </c>
      <c r="J4" t="s">
        <v>2</v>
      </c>
    </row>
    <row r="5" spans="2:12" ht="14.25" thickBot="1" x14ac:dyDescent="0.2">
      <c r="B5" t="s">
        <v>6</v>
      </c>
      <c r="D5" s="1">
        <v>1</v>
      </c>
      <c r="E5" s="7" t="s">
        <v>0</v>
      </c>
      <c r="F5" s="1"/>
      <c r="G5" s="7" t="s">
        <v>26</v>
      </c>
      <c r="H5" s="1"/>
      <c r="I5" s="7" t="s">
        <v>25</v>
      </c>
      <c r="J5" s="1">
        <v>-1</v>
      </c>
      <c r="K5" s="2" t="s">
        <v>5</v>
      </c>
    </row>
    <row r="6" spans="2:12" x14ac:dyDescent="0.15">
      <c r="D6" s="2" t="s">
        <v>24</v>
      </c>
      <c r="F6" s="2" t="s">
        <v>24</v>
      </c>
      <c r="H6" s="2" t="s">
        <v>7</v>
      </c>
      <c r="J6" s="2" t="s">
        <v>7</v>
      </c>
    </row>
    <row r="7" spans="2:12" x14ac:dyDescent="0.15">
      <c r="D7" s="2"/>
      <c r="F7" s="2"/>
      <c r="H7" s="2"/>
      <c r="J7" s="2"/>
    </row>
    <row r="8" spans="2:12" x14ac:dyDescent="0.15">
      <c r="C8" t="s">
        <v>28</v>
      </c>
      <c r="D8" s="5">
        <f>-F5/(3*D5)</f>
        <v>0</v>
      </c>
    </row>
    <row r="10" spans="2:12" x14ac:dyDescent="0.15">
      <c r="B10" t="s">
        <v>23</v>
      </c>
      <c r="C10" t="s">
        <v>8</v>
      </c>
      <c r="D10" s="6">
        <f>H5/D5-F5^2/(3*D5^2)</f>
        <v>0</v>
      </c>
    </row>
    <row r="11" spans="2:12" x14ac:dyDescent="0.15">
      <c r="C11" t="s">
        <v>9</v>
      </c>
      <c r="D11" s="6">
        <f>J5/D5-H5*F5/(3*D5^2)+2*F5^3/(27*D5^3)</f>
        <v>-1</v>
      </c>
      <c r="I11" s="26" t="s">
        <v>27</v>
      </c>
      <c r="J11" s="27">
        <f>(D11/2)^2+(D10/3)^3</f>
        <v>0.25</v>
      </c>
      <c r="K11" s="28"/>
      <c r="L11" s="28"/>
    </row>
    <row r="12" spans="2:12" x14ac:dyDescent="0.15">
      <c r="I12" s="28"/>
      <c r="J12" s="28"/>
      <c r="K12" s="28"/>
      <c r="L12" s="28"/>
    </row>
    <row r="13" spans="2:12" x14ac:dyDescent="0.15">
      <c r="D13" t="s">
        <v>17</v>
      </c>
      <c r="F13" t="s">
        <v>18</v>
      </c>
      <c r="I13" s="28"/>
      <c r="J13" s="28" t="s">
        <v>39</v>
      </c>
      <c r="K13" s="28"/>
      <c r="L13" s="27"/>
    </row>
    <row r="14" spans="2:12" x14ac:dyDescent="0.15">
      <c r="C14" t="s">
        <v>10</v>
      </c>
      <c r="D14" s="6">
        <f>IF(J11&gt;=0,-D11/2+SQRT(J11),-D11/2)</f>
        <v>1</v>
      </c>
      <c r="E14" s="3" t="s">
        <v>12</v>
      </c>
      <c r="F14" s="6">
        <f>IF(J11&gt;=0,0,SQRT(-J11))</f>
        <v>0</v>
      </c>
      <c r="G14" t="s">
        <v>14</v>
      </c>
      <c r="I14" s="26" t="s">
        <v>34</v>
      </c>
      <c r="J14" s="27">
        <f>SQRT(D14^2+F14^2)</f>
        <v>1</v>
      </c>
      <c r="K14" s="26" t="s">
        <v>33</v>
      </c>
      <c r="L14" s="27">
        <f>ATAN2(D14,F14)</f>
        <v>0</v>
      </c>
    </row>
    <row r="15" spans="2:12" x14ac:dyDescent="0.15">
      <c r="C15" t="s">
        <v>11</v>
      </c>
      <c r="D15" s="6">
        <f>IF(J11&gt;=0,-D11/2-SQRT(J11),-D11/2)</f>
        <v>0</v>
      </c>
      <c r="E15" s="3" t="s">
        <v>13</v>
      </c>
      <c r="F15" s="6">
        <f>IF(J11&gt;=0,0,-SQRT(-J11))</f>
        <v>0</v>
      </c>
      <c r="G15" t="s">
        <v>15</v>
      </c>
      <c r="I15" s="26" t="s">
        <v>34</v>
      </c>
      <c r="J15" s="27">
        <f>SQRT(D15^2+F15^2)</f>
        <v>0</v>
      </c>
      <c r="K15" s="26" t="s">
        <v>33</v>
      </c>
      <c r="L15" s="27" t="e">
        <f>ATAN2(D15,F15)</f>
        <v>#DIV/0!</v>
      </c>
    </row>
    <row r="16" spans="2:12" x14ac:dyDescent="0.15">
      <c r="I16" s="28"/>
      <c r="J16" s="27"/>
      <c r="K16" s="28"/>
      <c r="L16" s="27"/>
    </row>
    <row r="17" spans="2:12" x14ac:dyDescent="0.15">
      <c r="D17" t="s">
        <v>17</v>
      </c>
      <c r="F17" t="s">
        <v>18</v>
      </c>
      <c r="I17" s="26"/>
      <c r="J17" s="27"/>
      <c r="K17" s="28"/>
      <c r="L17" s="27"/>
    </row>
    <row r="18" spans="2:12" x14ac:dyDescent="0.15">
      <c r="B18" t="s">
        <v>21</v>
      </c>
      <c r="C18" t="s">
        <v>19</v>
      </c>
      <c r="D18" s="6">
        <f>IF(J14&gt;0,J14^(1/3)*COS(L14/3),0)</f>
        <v>1</v>
      </c>
      <c r="E18" s="3" t="s">
        <v>12</v>
      </c>
      <c r="F18" s="6">
        <f>IF(J14&gt;0,J14^(1/3)*SIN(L14/3),0)</f>
        <v>0</v>
      </c>
      <c r="G18" t="s">
        <v>14</v>
      </c>
      <c r="I18" s="26" t="s">
        <v>34</v>
      </c>
      <c r="J18" s="27">
        <f>D18^2+F18^2</f>
        <v>1</v>
      </c>
      <c r="K18" s="26" t="s">
        <v>33</v>
      </c>
      <c r="L18" s="27">
        <f t="shared" ref="L16:L32" si="0">ATAN2(D18,F18)</f>
        <v>0</v>
      </c>
    </row>
    <row r="19" spans="2:12" x14ac:dyDescent="0.15">
      <c r="C19" t="s">
        <v>20</v>
      </c>
      <c r="D19" s="6">
        <f>IF(J18&gt;0,-D10*D18/(3*J18),J15^(1/3)*COS(L15/3))</f>
        <v>0</v>
      </c>
      <c r="E19" s="3" t="s">
        <v>13</v>
      </c>
      <c r="F19" s="6">
        <f>IF(J18&gt;0,D10*F18/(3*J18),J15^(1/3)*SIN(L15/3))</f>
        <v>0</v>
      </c>
      <c r="G19" t="s">
        <v>15</v>
      </c>
      <c r="I19" s="26" t="s">
        <v>34</v>
      </c>
      <c r="J19" s="27">
        <f t="shared" ref="J19:J31" si="1">D19^2+F19^2</f>
        <v>0</v>
      </c>
      <c r="K19" s="26" t="s">
        <v>33</v>
      </c>
      <c r="L19" s="27" t="e">
        <f t="shared" si="0"/>
        <v>#DIV/0!</v>
      </c>
    </row>
    <row r="20" spans="2:12" x14ac:dyDescent="0.15">
      <c r="I20" s="26"/>
      <c r="J20" s="27"/>
      <c r="K20" s="26"/>
      <c r="L20" s="27"/>
    </row>
    <row r="21" spans="2:12" x14ac:dyDescent="0.15">
      <c r="C21" t="s">
        <v>29</v>
      </c>
      <c r="D21" s="6">
        <f>(-D18-F18*SQRT(3))/2</f>
        <v>-0.5</v>
      </c>
      <c r="E21" s="3" t="s">
        <v>12</v>
      </c>
      <c r="F21" s="6">
        <f>(D18*SQRT(3)-F18)/2</f>
        <v>0.8660254037844386</v>
      </c>
      <c r="G21" t="s">
        <v>14</v>
      </c>
      <c r="I21" s="26" t="s">
        <v>34</v>
      </c>
      <c r="J21" s="27">
        <f t="shared" si="1"/>
        <v>0.99999999999999989</v>
      </c>
      <c r="K21" s="26" t="s">
        <v>33</v>
      </c>
      <c r="L21" s="27">
        <f t="shared" si="0"/>
        <v>2.0943951023931957</v>
      </c>
    </row>
    <row r="22" spans="2:12" x14ac:dyDescent="0.15">
      <c r="C22" t="s">
        <v>30</v>
      </c>
      <c r="D22" s="6">
        <f>(-D19+F19*SQRT(3))/2</f>
        <v>0</v>
      </c>
      <c r="E22" s="3" t="s">
        <v>13</v>
      </c>
      <c r="F22" s="6">
        <f>(-D19*SQRT(3)-F19)/2</f>
        <v>0</v>
      </c>
      <c r="G22" t="s">
        <v>15</v>
      </c>
      <c r="I22" s="26" t="s">
        <v>34</v>
      </c>
      <c r="J22" s="27">
        <f t="shared" si="1"/>
        <v>0</v>
      </c>
      <c r="K22" s="26" t="s">
        <v>33</v>
      </c>
      <c r="L22" s="27" t="e">
        <f t="shared" si="0"/>
        <v>#DIV/0!</v>
      </c>
    </row>
    <row r="23" spans="2:12" x14ac:dyDescent="0.15">
      <c r="E23"/>
      <c r="I23" s="26"/>
      <c r="J23" s="27"/>
      <c r="K23" s="26"/>
      <c r="L23" s="27"/>
    </row>
    <row r="24" spans="2:12" x14ac:dyDescent="0.15">
      <c r="C24" t="s">
        <v>31</v>
      </c>
      <c r="D24" s="6">
        <f>(-D18+F18*SQRT(3))/2</f>
        <v>-0.5</v>
      </c>
      <c r="E24" s="3" t="s">
        <v>12</v>
      </c>
      <c r="F24" s="6">
        <f>(-D18*SQRT(3)-F18)/2</f>
        <v>-0.8660254037844386</v>
      </c>
      <c r="G24" t="s">
        <v>14</v>
      </c>
      <c r="I24" s="26" t="s">
        <v>38</v>
      </c>
      <c r="J24" s="27">
        <f t="shared" si="1"/>
        <v>0.99999999999999989</v>
      </c>
      <c r="K24" s="26" t="s">
        <v>33</v>
      </c>
      <c r="L24" s="27">
        <f t="shared" si="0"/>
        <v>-2.0943951023931957</v>
      </c>
    </row>
    <row r="25" spans="2:12" x14ac:dyDescent="0.15">
      <c r="C25" t="s">
        <v>32</v>
      </c>
      <c r="D25" s="6">
        <f>(-D19-F19*SQRT(3))/2</f>
        <v>0</v>
      </c>
      <c r="E25" s="3" t="s">
        <v>13</v>
      </c>
      <c r="F25" s="6">
        <f>(D19*SQRT(3)-F19)/2</f>
        <v>0</v>
      </c>
      <c r="G25" t="s">
        <v>15</v>
      </c>
      <c r="I25" s="26" t="s">
        <v>34</v>
      </c>
      <c r="J25" s="27">
        <f t="shared" si="1"/>
        <v>0</v>
      </c>
      <c r="K25" s="26" t="s">
        <v>33</v>
      </c>
      <c r="L25" s="27" t="e">
        <f t="shared" si="0"/>
        <v>#DIV/0!</v>
      </c>
    </row>
    <row r="26" spans="2:12" ht="14.25" thickBot="1" x14ac:dyDescent="0.2">
      <c r="D26" s="8"/>
      <c r="F26" s="8"/>
      <c r="I26" s="28"/>
      <c r="J26" s="27"/>
      <c r="K26" s="28"/>
      <c r="L26" s="27"/>
    </row>
    <row r="27" spans="2:12" x14ac:dyDescent="0.15">
      <c r="B27" s="9"/>
      <c r="C27" s="10"/>
      <c r="D27" s="11"/>
      <c r="E27" s="12"/>
      <c r="F27" s="11"/>
      <c r="G27" s="10"/>
      <c r="H27" s="13"/>
      <c r="I27" s="28"/>
      <c r="J27" s="27"/>
      <c r="K27" s="28"/>
      <c r="L27" s="27"/>
    </row>
    <row r="28" spans="2:12" x14ac:dyDescent="0.15">
      <c r="B28" s="14" t="s">
        <v>22</v>
      </c>
      <c r="C28" s="15"/>
      <c r="D28" s="16" t="s">
        <v>17</v>
      </c>
      <c r="E28" s="16"/>
      <c r="F28" s="16" t="s">
        <v>18</v>
      </c>
      <c r="G28" s="15"/>
      <c r="H28" s="17"/>
      <c r="I28" s="28"/>
      <c r="J28" s="27"/>
      <c r="K28" s="28"/>
      <c r="L28" s="27"/>
    </row>
    <row r="29" spans="2:12" x14ac:dyDescent="0.15">
      <c r="B29" s="14"/>
      <c r="C29" s="25" t="s">
        <v>35</v>
      </c>
      <c r="D29" s="23">
        <f>D8+D18+D19</f>
        <v>1</v>
      </c>
      <c r="E29" s="22" t="s">
        <v>12</v>
      </c>
      <c r="F29" s="23">
        <f>F18+F19</f>
        <v>0</v>
      </c>
      <c r="G29" s="24" t="s">
        <v>14</v>
      </c>
      <c r="H29" s="17"/>
      <c r="I29" s="28" t="s">
        <v>38</v>
      </c>
      <c r="J29" s="27">
        <f t="shared" si="1"/>
        <v>1</v>
      </c>
      <c r="K29" s="26" t="s">
        <v>33</v>
      </c>
      <c r="L29" s="27">
        <f t="shared" si="0"/>
        <v>0</v>
      </c>
    </row>
    <row r="30" spans="2:12" x14ac:dyDescent="0.15">
      <c r="B30" s="14"/>
      <c r="C30" s="25" t="s">
        <v>36</v>
      </c>
      <c r="D30" s="23">
        <f>D8+D21+D22</f>
        <v>-0.5</v>
      </c>
      <c r="E30" s="22" t="s">
        <v>13</v>
      </c>
      <c r="F30" s="23">
        <f>F21+F22</f>
        <v>0.8660254037844386</v>
      </c>
      <c r="G30" s="24" t="s">
        <v>15</v>
      </c>
      <c r="H30" s="17"/>
      <c r="I30" s="28" t="s">
        <v>38</v>
      </c>
      <c r="J30" s="27">
        <f t="shared" si="1"/>
        <v>0.99999999999999989</v>
      </c>
      <c r="K30" s="26" t="s">
        <v>33</v>
      </c>
      <c r="L30" s="27">
        <f t="shared" si="0"/>
        <v>2.0943951023931957</v>
      </c>
    </row>
    <row r="31" spans="2:12" x14ac:dyDescent="0.15">
      <c r="B31" s="14"/>
      <c r="C31" s="25" t="s">
        <v>37</v>
      </c>
      <c r="D31" s="23">
        <f>D8+D24+D25</f>
        <v>-0.5</v>
      </c>
      <c r="E31" s="22" t="s">
        <v>13</v>
      </c>
      <c r="F31" s="23">
        <f>F24+F25</f>
        <v>-0.8660254037844386</v>
      </c>
      <c r="G31" s="24" t="s">
        <v>15</v>
      </c>
      <c r="H31" s="17"/>
      <c r="I31" s="28" t="s">
        <v>38</v>
      </c>
      <c r="J31" s="27">
        <f t="shared" si="1"/>
        <v>0.99999999999999989</v>
      </c>
      <c r="K31" s="26" t="s">
        <v>33</v>
      </c>
      <c r="L31" s="27">
        <f t="shared" si="0"/>
        <v>-2.0943951023931957</v>
      </c>
    </row>
    <row r="32" spans="2:12" ht="14.25" thickBot="1" x14ac:dyDescent="0.2">
      <c r="B32" s="18"/>
      <c r="C32" s="19"/>
      <c r="D32" s="19"/>
      <c r="E32" s="20"/>
      <c r="F32" s="19"/>
      <c r="G32" s="19"/>
      <c r="H32" s="21"/>
      <c r="I32" s="28"/>
      <c r="J32" s="29"/>
      <c r="K32" s="28"/>
      <c r="L32" s="28"/>
    </row>
  </sheetData>
  <mergeCells count="2">
    <mergeCell ref="B2:K2"/>
    <mergeCell ref="B28:B3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実数係数３次方程式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</dc:creator>
  <cp:lastModifiedBy>hyo</cp:lastModifiedBy>
  <dcterms:created xsi:type="dcterms:W3CDTF">2017-02-04T12:14:23Z</dcterms:created>
  <dcterms:modified xsi:type="dcterms:W3CDTF">2017-02-04T14:55:20Z</dcterms:modified>
</cp:coreProperties>
</file>